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1075" windowHeight="9540"/>
  </bookViews>
  <sheets>
    <sheet name="locums &amp; staff" sheetId="1" r:id="rId1"/>
    <sheet name="CPRG" sheetId="2" r:id="rId2"/>
  </sheets>
  <definedNames>
    <definedName name="_xlnm._FilterDatabase" localSheetId="0" hidden="1">'locums &amp; staff'!$A$2:$Q$32</definedName>
    <definedName name="_xlnm.Print_Titles" localSheetId="0">'locums &amp; staff'!$1:$2</definedName>
  </definedNames>
  <calcPr calcId="145621"/>
</workbook>
</file>

<file path=xl/calcChain.xml><?xml version="1.0" encoding="utf-8"?>
<calcChain xmlns="http://schemas.openxmlformats.org/spreadsheetml/2006/main">
  <c r="M21" i="1" l="1"/>
  <c r="N19" i="1" l="1"/>
  <c r="N26" i="1" l="1"/>
  <c r="N28" i="1" l="1"/>
  <c r="N20" i="1" l="1"/>
  <c r="N16" i="1" l="1"/>
  <c r="H25" i="2" l="1"/>
  <c r="N37" i="1" s="1"/>
  <c r="L36" i="1" l="1"/>
  <c r="N36" i="1" l="1"/>
  <c r="N40" i="1" s="1"/>
</calcChain>
</file>

<file path=xl/sharedStrings.xml><?xml version="1.0" encoding="utf-8"?>
<sst xmlns="http://schemas.openxmlformats.org/spreadsheetml/2006/main" count="267" uniqueCount="122">
  <si>
    <t>Cell</t>
  </si>
  <si>
    <t>Email/other info</t>
  </si>
  <si>
    <t>Cheviot</t>
  </si>
  <si>
    <t>GP</t>
  </si>
  <si>
    <t>in 22/11 - out 22/11</t>
  </si>
  <si>
    <t>Admin</t>
  </si>
  <si>
    <t>Amuri</t>
  </si>
  <si>
    <t>BIC</t>
  </si>
  <si>
    <t>Personnel Roster for Billing Purposes</t>
  </si>
  <si>
    <t>Notes</t>
  </si>
  <si>
    <t>Kaikoura</t>
  </si>
  <si>
    <t>Pharm</t>
  </si>
  <si>
    <t>PN</t>
  </si>
  <si>
    <t>in 29/11 - out 1/12 from Cheviot</t>
  </si>
  <si>
    <t>n/a</t>
  </si>
  <si>
    <t>KHC staff - no transport/accomm req'd.</t>
  </si>
  <si>
    <t>in 1/12 - out 3/12</t>
  </si>
  <si>
    <t>in 18/12/16 - out 23/12/16</t>
  </si>
  <si>
    <t>in 27/11 - out 30/11</t>
  </si>
  <si>
    <t>MH GPL</t>
  </si>
  <si>
    <t>in Mon 21/11 - out Thu 24/11</t>
  </si>
  <si>
    <t>in 5/12 - out 11/12</t>
  </si>
  <si>
    <t>in 24/11 - out 5/12</t>
  </si>
  <si>
    <t>Tech</t>
  </si>
  <si>
    <t>RCPHO</t>
  </si>
  <si>
    <t>hours</t>
  </si>
  <si>
    <t>travel</t>
  </si>
  <si>
    <t>inv from Oxford HC</t>
  </si>
  <si>
    <t>+ = on call or other charges included</t>
  </si>
  <si>
    <t>Rates:</t>
  </si>
  <si>
    <t>24HS</t>
  </si>
  <si>
    <t>Pegasus</t>
  </si>
  <si>
    <t>2 sessions</t>
  </si>
  <si>
    <t>in 14/11 - out 18/11</t>
  </si>
  <si>
    <t>in 20/11 - out 21/11</t>
  </si>
  <si>
    <t>in 14/11 - out 21/11</t>
  </si>
  <si>
    <t>in 21/11 - out 24/11</t>
  </si>
  <si>
    <t>in 21/11 - out 22/11</t>
  </si>
  <si>
    <t>processed</t>
  </si>
  <si>
    <t>timesheet/ invoice received</t>
  </si>
  <si>
    <t>contract rec'd</t>
  </si>
  <si>
    <t>out y/n</t>
  </si>
  <si>
    <t>in/out</t>
  </si>
  <si>
    <t>where</t>
  </si>
  <si>
    <t>role</t>
  </si>
  <si>
    <t>name</t>
  </si>
  <si>
    <t>contract sent</t>
  </si>
  <si>
    <t>Is driving in, accommodation request 18/12/16</t>
  </si>
  <si>
    <t>in Sun 8/1/17 - out Sun 15/1/17</t>
  </si>
  <si>
    <t>in Sun 15/1/17 out Fri 27/1/17</t>
  </si>
  <si>
    <t>total inv</t>
  </si>
  <si>
    <t>in 15/1/17 - out 20/1/17</t>
  </si>
  <si>
    <t>Pharmacist</t>
  </si>
  <si>
    <t>Technician</t>
  </si>
  <si>
    <t>not on orig list - GM at Amuri</t>
  </si>
  <si>
    <t>1 = yes</t>
  </si>
  <si>
    <t>NP</t>
  </si>
  <si>
    <t>in 23/11 - out 24/11. 7/12</t>
  </si>
  <si>
    <t>rec'd bank a/c details</t>
  </si>
  <si>
    <t>surname</t>
  </si>
  <si>
    <t xml:space="preserve">in 11/12/16 - out 18/12/16 </t>
  </si>
  <si>
    <t xml:space="preserve">in 19/12 - out 23/12 </t>
  </si>
  <si>
    <t xml:space="preserve">in 30/11- out 9/12 </t>
  </si>
  <si>
    <t>in 23/01 - out 27/01</t>
  </si>
  <si>
    <t>in 15/11 - out 20/11</t>
  </si>
  <si>
    <t>extra hours</t>
  </si>
  <si>
    <t>CPRG/Support Staff</t>
  </si>
  <si>
    <t>Carol Glover</t>
  </si>
  <si>
    <t>Deborah Callahan</t>
  </si>
  <si>
    <t>Gareth Frew</t>
  </si>
  <si>
    <t>Kelly Robertson</t>
  </si>
  <si>
    <t>Philip Schroeder</t>
  </si>
  <si>
    <t>Graeme McColl</t>
  </si>
  <si>
    <t>November</t>
  </si>
  <si>
    <t>December</t>
  </si>
  <si>
    <t>January</t>
  </si>
  <si>
    <t>(normal hours not included)</t>
  </si>
  <si>
    <t>y</t>
  </si>
  <si>
    <t>invoiced</t>
  </si>
  <si>
    <t>Glover</t>
  </si>
  <si>
    <t>Callahan</t>
  </si>
  <si>
    <t>Frew</t>
  </si>
  <si>
    <t>McColl</t>
  </si>
  <si>
    <t>Robertson</t>
  </si>
  <si>
    <t>Schroeder</t>
  </si>
  <si>
    <t>LOG</t>
  </si>
  <si>
    <t>PHARM</t>
  </si>
  <si>
    <t>CPRG</t>
  </si>
  <si>
    <t>NURS</t>
  </si>
  <si>
    <t>total inv*</t>
  </si>
  <si>
    <t>plus CPRG</t>
  </si>
  <si>
    <t>Nov-Jan</t>
  </si>
  <si>
    <t>in 5/01 - out 6/01</t>
  </si>
  <si>
    <t>only charging for 20 hours - eHealth Ltd</t>
  </si>
  <si>
    <t>in 20/11 - out 23/11</t>
  </si>
  <si>
    <t>not going to charge for his time</t>
  </si>
  <si>
    <t>in Amuri invoice - extra hours</t>
  </si>
  <si>
    <t>CDHB invoiced</t>
  </si>
  <si>
    <t>in 16/01 - out 20/01</t>
  </si>
  <si>
    <t>$26/hour</t>
  </si>
  <si>
    <t>Kaik (excpt)</t>
  </si>
  <si>
    <t>/ hour</t>
  </si>
  <si>
    <t>Pegasus Payroll for CPRG Administration</t>
  </si>
  <si>
    <t>CPRG contractor</t>
  </si>
  <si>
    <t>GP, CPRG contractor</t>
  </si>
  <si>
    <t>Pegasus employee, seconded to CPRG</t>
  </si>
  <si>
    <t>CCN employee, paid by Pegasus</t>
  </si>
  <si>
    <t>CCPG employee, paid by Pegasus</t>
  </si>
  <si>
    <t>inv from Amuri. add'l day 7/12</t>
  </si>
  <si>
    <t>Pegasus timesheet rec'd January</t>
  </si>
  <si>
    <t>Notes:</t>
  </si>
  <si>
    <t>Waiau Recovery Hub. Invoice to Waikari?</t>
  </si>
  <si>
    <t>Note:</t>
  </si>
  <si>
    <t>*Invoices/timesheets for this team have been processed by Finance, not processed by Deborah C.</t>
  </si>
  <si>
    <t>24HS and Pegasus staff may be paid at their normal hourly rate rather than the agreed emergency rate.</t>
  </si>
  <si>
    <t>Highlight = to be resolved</t>
  </si>
  <si>
    <t>hours (approx)</t>
  </si>
  <si>
    <t>Pegasus payroll differs in timing from Accounts. 24HS payroll is fortnightly.</t>
  </si>
  <si>
    <t>Employment contracts were not generated in the first few weeks</t>
  </si>
  <si>
    <t>Locums arranged by RCPHO were not issued with Pegasus contracts</t>
  </si>
  <si>
    <t>PN/NP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</si>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</sst>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b/>
      <u/>
      <sz val="10"/>
      <color theme="1"/>
      <name val="Arial"/>
      <family val="2"/>
    </font>
    <font>
      <b/>
      <sz val="14"/>
      <name val="Arial"/>
      <family val="2"/>
    </font>
    <font>
      <strike/>
      <sz val="10"/>
      <color theme="1"/>
      <name val="Arial"/>
      <family val="2"/>
    </font>
    <font>
      <sz val="10"/>
      <color rgb="FF00008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/>
    <xf numFmtId="0" fontId="4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2" xfId="2" applyFont="1" applyFill="1" applyBorder="1" applyAlignment="1">
      <alignment horizontal="left"/>
    </xf>
    <xf numFmtId="0" fontId="8" fillId="0" borderId="2" xfId="2" applyFont="1" applyFill="1" applyBorder="1" applyAlignment="1">
      <alignment horizontal="left"/>
    </xf>
    <xf numFmtId="0" fontId="4" fillId="0" borderId="2" xfId="0" quotePrefix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44" fontId="3" fillId="0" borderId="0" xfId="1" applyFont="1" applyFill="1" applyBorder="1" applyAlignment="1">
      <alignment horizontal="left"/>
    </xf>
    <xf numFmtId="44" fontId="6" fillId="0" borderId="2" xfId="1" applyFont="1" applyFill="1" applyBorder="1" applyAlignment="1">
      <alignment horizontal="center" wrapText="1"/>
    </xf>
    <xf numFmtId="44" fontId="3" fillId="0" borderId="2" xfId="1" applyFont="1" applyFill="1" applyBorder="1" applyAlignment="1">
      <alignment horizontal="left"/>
    </xf>
    <xf numFmtId="44" fontId="4" fillId="0" borderId="2" xfId="1" applyFont="1" applyFill="1" applyBorder="1" applyAlignment="1">
      <alignment horizontal="left"/>
    </xf>
    <xf numFmtId="44" fontId="3" fillId="0" borderId="0" xfId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4" fillId="0" borderId="5" xfId="0" applyFont="1" applyFill="1" applyBorder="1" applyAlignment="1">
      <alignment horizontal="left"/>
    </xf>
    <xf numFmtId="0" fontId="8" fillId="0" borderId="2" xfId="2" applyFont="1" applyBorder="1"/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2" xfId="2" applyFont="1" applyFill="1" applyBorder="1" applyAlignment="1">
      <alignment vertical="center"/>
    </xf>
    <xf numFmtId="0" fontId="3" fillId="0" borderId="2" xfId="0" applyFont="1" applyFill="1" applyBorder="1" applyAlignment="1"/>
    <xf numFmtId="0" fontId="8" fillId="0" borderId="2" xfId="2" applyFont="1" applyFill="1" applyBorder="1"/>
    <xf numFmtId="0" fontId="4" fillId="4" borderId="2" xfId="0" applyFont="1" applyFill="1" applyBorder="1" applyAlignment="1">
      <alignment horizontal="center"/>
    </xf>
    <xf numFmtId="0" fontId="4" fillId="4" borderId="0" xfId="0" applyFont="1" applyFill="1"/>
    <xf numFmtId="0" fontId="3" fillId="0" borderId="4" xfId="0" applyFont="1" applyFill="1" applyBorder="1" applyAlignment="1">
      <alignment horizontal="center"/>
    </xf>
    <xf numFmtId="0" fontId="7" fillId="0" borderId="5" xfId="2" applyFont="1" applyFill="1" applyBorder="1" applyAlignment="1">
      <alignment horizontal="left"/>
    </xf>
    <xf numFmtId="0" fontId="4" fillId="0" borderId="5" xfId="0" quotePrefix="1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44" fontId="3" fillId="0" borderId="5" xfId="1" applyFont="1" applyFill="1" applyBorder="1" applyAlignment="1">
      <alignment horizontal="left"/>
    </xf>
    <xf numFmtId="0" fontId="3" fillId="0" borderId="2" xfId="0" quotePrefix="1" applyFont="1" applyFill="1" applyBorder="1" applyAlignment="1">
      <alignment horizontal="center"/>
    </xf>
    <xf numFmtId="0" fontId="4" fillId="0" borderId="2" xfId="0" quotePrefix="1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44" fontId="0" fillId="0" borderId="5" xfId="0" applyNumberFormat="1" applyBorder="1"/>
    <xf numFmtId="44" fontId="3" fillId="0" borderId="7" xfId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2" fillId="0" borderId="2" xfId="2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right"/>
    </xf>
    <xf numFmtId="0" fontId="3" fillId="3" borderId="15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16" fillId="0" borderId="6" xfId="0" applyFont="1" applyBorder="1"/>
    <xf numFmtId="0" fontId="6" fillId="0" borderId="6" xfId="0" applyFont="1" applyFill="1" applyBorder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0" borderId="0" xfId="0" quotePrefix="1" applyFont="1" applyFill="1" applyAlignment="1">
      <alignment horizontal="left" indent="1"/>
    </xf>
    <xf numFmtId="0" fontId="4" fillId="4" borderId="2" xfId="0" applyFont="1" applyFill="1" applyBorder="1" applyAlignment="1">
      <alignment horizontal="left"/>
    </xf>
    <xf numFmtId="0" fontId="15" fillId="5" borderId="0" xfId="0" applyFont="1" applyFill="1" applyAlignment="1">
      <alignment horizontal="center"/>
    </xf>
    <xf numFmtId="0" fontId="13" fillId="0" borderId="2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righ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829236</xdr:colOff>
      <xdr:row>9</xdr:row>
      <xdr:rowOff>145677</xdr:rowOff>
    </xdr:from>
    <xdr:to>
      <xdr:col>8</xdr:col>
      <xdr:colOff>212912</xdr:colOff>
      <xdr:row>14</xdr:row>
      <xdr:rowOff>134470</xdr:rowOff>
    </xdr:to>
    <xdr:sp macro="" textlink="">
      <xdr:nvSpPr>
        <xdr:cNvPr id="2" name="TextBox 1"/>
        <xdr:cNvSpPr txBox="1"/>
      </xdr:nvSpPr>
      <xdr:spPr>
        <a:xfrm rot="20748324">
          <a:off x="6140824" y="2140324"/>
          <a:ext cx="3305735" cy="7732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NZ" sz="4000">
              <a:solidFill>
                <a:srgbClr val="FF0000"/>
              </a:solidFill>
            </a:rPr>
            <a:t>Sample</a:t>
          </a:r>
          <a:endParaRPr lang="en-NZ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zoomScale="85" zoomScaleNormal="85" workbookViewId="0">
      <pane ySplit="1440" activePane="bottomLeft"/>
      <selection activeCell="E1" sqref="E1:G1048576"/>
      <selection pane="bottomLeft" activeCell="Q16" sqref="Q16"/>
    </sheetView>
  </sheetViews>
  <sheetFormatPr defaultRowHeight="12.75" x14ac:dyDescent="0.2"/>
  <cols>
    <col min="1" max="1" width="27" style="5" customWidth="1"/>
    <col min="2" max="2" width="15.42578125" style="5" customWidth="1"/>
    <col min="3" max="3" width="10.7109375" style="5" customWidth="1"/>
    <col min="4" max="4" width="16.140625" style="5" customWidth="1"/>
    <col min="5" max="5" width="10.28515625" style="5" customWidth="1"/>
    <col min="6" max="6" width="23" style="5" customWidth="1"/>
    <col min="7" max="7" width="26.7109375" style="5" customWidth="1"/>
    <col min="8" max="10" width="9.140625" style="24"/>
    <col min="11" max="11" width="12.28515625" style="24" customWidth="1"/>
    <col min="12" max="12" width="9.28515625" style="27" customWidth="1"/>
    <col min="13" max="13" width="10.140625" style="18" customWidth="1"/>
    <col min="14" max="14" width="11.28515625" style="18" customWidth="1"/>
    <col min="15" max="15" width="12.140625" style="24" customWidth="1"/>
    <col min="16" max="16" width="9.42578125" style="24" customWidth="1"/>
    <col min="17" max="17" width="47.5703125" style="5" customWidth="1"/>
    <col min="18" max="16384" width="9.140625" style="5"/>
  </cols>
  <sheetData>
    <row r="1" spans="1:17" ht="32.25" customHeight="1" x14ac:dyDescent="0.25">
      <c r="A1" s="30" t="s">
        <v>8</v>
      </c>
      <c r="B1" s="30"/>
      <c r="C1" s="2"/>
      <c r="D1" s="2"/>
      <c r="E1" s="2"/>
      <c r="F1" s="2"/>
      <c r="G1" s="2"/>
      <c r="H1" s="20"/>
      <c r="I1" s="20"/>
      <c r="J1" s="20"/>
      <c r="K1" s="20"/>
      <c r="L1" s="25"/>
      <c r="M1" s="14"/>
      <c r="N1" s="14"/>
      <c r="O1" s="20"/>
      <c r="P1" s="20"/>
      <c r="Q1" s="2"/>
    </row>
    <row r="2" spans="1:17" s="10" customFormat="1" ht="38.25" x14ac:dyDescent="0.2">
      <c r="A2" s="12" t="s">
        <v>45</v>
      </c>
      <c r="B2" s="12" t="s">
        <v>59</v>
      </c>
      <c r="C2" s="12" t="s">
        <v>44</v>
      </c>
      <c r="D2" s="29" t="s">
        <v>0</v>
      </c>
      <c r="E2" s="12" t="s">
        <v>43</v>
      </c>
      <c r="F2" s="12" t="s">
        <v>1</v>
      </c>
      <c r="G2" s="12" t="s">
        <v>42</v>
      </c>
      <c r="H2" s="12" t="s">
        <v>41</v>
      </c>
      <c r="I2" s="13" t="s">
        <v>46</v>
      </c>
      <c r="J2" s="13" t="s">
        <v>40</v>
      </c>
      <c r="K2" s="13" t="s">
        <v>39</v>
      </c>
      <c r="L2" s="13" t="s">
        <v>25</v>
      </c>
      <c r="M2" s="15" t="s">
        <v>26</v>
      </c>
      <c r="N2" s="15" t="s">
        <v>50</v>
      </c>
      <c r="O2" s="13" t="s">
        <v>38</v>
      </c>
      <c r="P2" s="13" t="s">
        <v>97</v>
      </c>
      <c r="Q2" s="13" t="s">
        <v>9</v>
      </c>
    </row>
    <row r="3" spans="1:17" s="35" customFormat="1" x14ac:dyDescent="0.2">
      <c r="A3" s="3"/>
      <c r="B3" s="3"/>
      <c r="C3" s="3" t="s">
        <v>3</v>
      </c>
      <c r="D3" s="36"/>
      <c r="E3" s="3" t="s">
        <v>2</v>
      </c>
      <c r="F3" s="36"/>
      <c r="G3" s="3" t="s">
        <v>4</v>
      </c>
      <c r="H3" s="21">
        <v>1</v>
      </c>
      <c r="I3" s="22" t="s">
        <v>24</v>
      </c>
      <c r="J3" s="50" t="s">
        <v>14</v>
      </c>
      <c r="K3" s="22">
        <v>1</v>
      </c>
      <c r="L3" s="26">
        <v>8</v>
      </c>
      <c r="M3" s="16">
        <v>144</v>
      </c>
      <c r="N3" s="16">
        <v>1232.8</v>
      </c>
      <c r="O3" s="45">
        <v>1</v>
      </c>
      <c r="P3" s="45">
        <v>1</v>
      </c>
      <c r="Q3" s="4" t="s">
        <v>32</v>
      </c>
    </row>
    <row r="4" spans="1:17" x14ac:dyDescent="0.2">
      <c r="A4" s="3"/>
      <c r="B4" s="3"/>
      <c r="C4" s="1" t="s">
        <v>12</v>
      </c>
      <c r="D4" s="3"/>
      <c r="E4" s="3" t="s">
        <v>10</v>
      </c>
      <c r="F4" s="3"/>
      <c r="G4" s="1" t="s">
        <v>13</v>
      </c>
      <c r="H4" s="21">
        <v>1</v>
      </c>
      <c r="I4" s="21" t="s">
        <v>14</v>
      </c>
      <c r="J4" s="50" t="s">
        <v>14</v>
      </c>
      <c r="K4" s="51" t="s">
        <v>14</v>
      </c>
      <c r="L4" s="28"/>
      <c r="M4" s="17"/>
      <c r="N4" s="17"/>
      <c r="O4" s="21"/>
      <c r="P4" s="21"/>
      <c r="Q4" s="3" t="s">
        <v>15</v>
      </c>
    </row>
    <row r="5" spans="1:17" x14ac:dyDescent="0.2">
      <c r="A5" s="3"/>
      <c r="B5" s="3"/>
      <c r="C5" s="3" t="s">
        <v>11</v>
      </c>
      <c r="D5" s="3"/>
      <c r="E5" s="3" t="s">
        <v>10</v>
      </c>
      <c r="F5" s="3"/>
      <c r="G5" s="3" t="s">
        <v>16</v>
      </c>
      <c r="H5" s="21">
        <v>1</v>
      </c>
      <c r="I5" s="21"/>
      <c r="J5" s="21"/>
      <c r="K5" s="21">
        <v>1</v>
      </c>
      <c r="L5" s="28">
        <v>24</v>
      </c>
      <c r="M5" s="17"/>
      <c r="N5" s="17">
        <v>1380</v>
      </c>
      <c r="O5" s="21">
        <v>1</v>
      </c>
      <c r="P5" s="21"/>
      <c r="Q5" s="3"/>
    </row>
    <row r="6" spans="1:17" x14ac:dyDescent="0.2">
      <c r="A6" s="3"/>
      <c r="B6" s="3"/>
      <c r="C6" s="3" t="s">
        <v>11</v>
      </c>
      <c r="D6" s="3"/>
      <c r="E6" s="3" t="s">
        <v>10</v>
      </c>
      <c r="F6" s="3"/>
      <c r="G6" s="3" t="s">
        <v>98</v>
      </c>
      <c r="H6" s="21"/>
      <c r="I6" s="21">
        <v>1</v>
      </c>
      <c r="J6" s="21">
        <v>1</v>
      </c>
      <c r="K6" s="21">
        <v>1</v>
      </c>
      <c r="L6" s="28">
        <v>48.33</v>
      </c>
      <c r="M6" s="17">
        <v>300</v>
      </c>
      <c r="N6" s="17">
        <v>2716.5</v>
      </c>
      <c r="O6" s="21">
        <v>1</v>
      </c>
      <c r="P6" s="21"/>
      <c r="Q6" s="3"/>
    </row>
    <row r="7" spans="1:17" x14ac:dyDescent="0.2">
      <c r="A7" s="3"/>
      <c r="B7" s="3"/>
      <c r="C7" s="3" t="s">
        <v>5</v>
      </c>
      <c r="D7" s="36"/>
      <c r="E7" s="3" t="s">
        <v>10</v>
      </c>
      <c r="F7" s="46"/>
      <c r="G7" s="3" t="s">
        <v>63</v>
      </c>
      <c r="H7" s="21">
        <v>1</v>
      </c>
      <c r="I7" s="21">
        <v>1</v>
      </c>
      <c r="J7" s="21">
        <v>1</v>
      </c>
      <c r="K7" s="21">
        <v>1</v>
      </c>
      <c r="L7" s="28">
        <v>35.5</v>
      </c>
      <c r="M7" s="17">
        <v>500</v>
      </c>
      <c r="N7" s="17">
        <v>1387.5</v>
      </c>
      <c r="O7" s="23">
        <v>1</v>
      </c>
      <c r="P7" s="23"/>
      <c r="Q7" s="3"/>
    </row>
    <row r="8" spans="1:17" x14ac:dyDescent="0.2">
      <c r="A8" s="3"/>
      <c r="B8" s="3"/>
      <c r="C8" s="3" t="s">
        <v>5</v>
      </c>
      <c r="D8" s="36"/>
      <c r="E8" s="3" t="s">
        <v>6</v>
      </c>
      <c r="F8" s="46"/>
      <c r="G8" s="3" t="s">
        <v>35</v>
      </c>
      <c r="H8" s="21">
        <v>1</v>
      </c>
      <c r="I8" s="21"/>
      <c r="J8" s="21"/>
      <c r="K8" s="21">
        <v>1</v>
      </c>
      <c r="L8" s="28">
        <v>62</v>
      </c>
      <c r="M8" s="17"/>
      <c r="N8" s="17">
        <v>2790</v>
      </c>
      <c r="O8" s="23">
        <v>1</v>
      </c>
      <c r="P8" s="23">
        <v>1</v>
      </c>
      <c r="Q8" s="3" t="s">
        <v>54</v>
      </c>
    </row>
    <row r="9" spans="1:17" x14ac:dyDescent="0.2">
      <c r="A9" s="3"/>
      <c r="B9" s="3"/>
      <c r="C9" s="3" t="s">
        <v>12</v>
      </c>
      <c r="D9" s="36"/>
      <c r="E9" s="3" t="s">
        <v>10</v>
      </c>
      <c r="F9" s="46"/>
      <c r="G9" s="3" t="s">
        <v>62</v>
      </c>
      <c r="H9" s="21">
        <v>1</v>
      </c>
      <c r="I9" s="21">
        <v>1</v>
      </c>
      <c r="J9" s="21"/>
      <c r="K9" s="21">
        <v>1</v>
      </c>
      <c r="L9" s="28">
        <v>74.5</v>
      </c>
      <c r="M9" s="17"/>
      <c r="N9" s="17">
        <v>3352.5</v>
      </c>
      <c r="O9" s="23">
        <v>1</v>
      </c>
      <c r="P9" s="23">
        <v>1</v>
      </c>
      <c r="Q9" s="3"/>
    </row>
    <row r="10" spans="1:17" x14ac:dyDescent="0.2">
      <c r="A10" s="3"/>
      <c r="B10" s="3"/>
      <c r="C10" s="3" t="s">
        <v>5</v>
      </c>
      <c r="D10" s="36"/>
      <c r="E10" s="3" t="s">
        <v>6</v>
      </c>
      <c r="F10" s="46"/>
      <c r="G10" s="3" t="s">
        <v>36</v>
      </c>
      <c r="H10" s="21">
        <v>1</v>
      </c>
      <c r="I10" s="21"/>
      <c r="J10" s="21"/>
      <c r="K10" s="21">
        <v>1</v>
      </c>
      <c r="L10" s="28">
        <v>24</v>
      </c>
      <c r="M10" s="17"/>
      <c r="N10" s="17">
        <v>600</v>
      </c>
      <c r="O10" s="23">
        <v>1</v>
      </c>
      <c r="P10" s="23">
        <v>1</v>
      </c>
      <c r="Q10" s="3" t="s">
        <v>111</v>
      </c>
    </row>
    <row r="11" spans="1:17" x14ac:dyDescent="0.2">
      <c r="A11" s="3"/>
      <c r="B11" s="3"/>
      <c r="C11" s="3" t="s">
        <v>12</v>
      </c>
      <c r="D11" s="36"/>
      <c r="E11" s="3" t="s">
        <v>10</v>
      </c>
      <c r="F11" s="46"/>
      <c r="G11" s="3" t="s">
        <v>64</v>
      </c>
      <c r="H11" s="21">
        <v>1</v>
      </c>
      <c r="I11" s="21"/>
      <c r="J11" s="21"/>
      <c r="K11" s="21">
        <v>1</v>
      </c>
      <c r="L11" s="28">
        <v>31</v>
      </c>
      <c r="M11" s="17"/>
      <c r="N11" s="17">
        <v>1085</v>
      </c>
      <c r="O11" s="23">
        <v>1</v>
      </c>
      <c r="P11" s="23">
        <v>1</v>
      </c>
      <c r="Q11" s="3" t="s">
        <v>27</v>
      </c>
    </row>
    <row r="12" spans="1:17" x14ac:dyDescent="0.2">
      <c r="A12" s="3"/>
      <c r="B12" s="3"/>
      <c r="C12" s="3" t="s">
        <v>11</v>
      </c>
      <c r="D12" s="36"/>
      <c r="E12" s="3" t="s">
        <v>10</v>
      </c>
      <c r="F12" s="36"/>
      <c r="G12" s="3" t="s">
        <v>121</v>
      </c>
      <c r="H12" s="21">
        <v>1</v>
      </c>
      <c r="I12" s="22">
        <v>1</v>
      </c>
      <c r="J12" s="22">
        <v>1</v>
      </c>
      <c r="K12" s="22">
        <v>1</v>
      </c>
      <c r="L12" s="26">
        <v>44</v>
      </c>
      <c r="M12" s="16"/>
      <c r="N12" s="17">
        <v>1150</v>
      </c>
      <c r="O12" s="23">
        <v>1</v>
      </c>
      <c r="P12" s="23">
        <v>1</v>
      </c>
      <c r="Q12" s="3" t="s">
        <v>93</v>
      </c>
    </row>
    <row r="13" spans="1:17" x14ac:dyDescent="0.2">
      <c r="A13" s="3"/>
      <c r="B13" s="3"/>
      <c r="C13" s="3" t="s">
        <v>5</v>
      </c>
      <c r="D13" s="3"/>
      <c r="E13" s="3" t="s">
        <v>6</v>
      </c>
      <c r="F13" s="3"/>
      <c r="G13" s="3" t="s">
        <v>57</v>
      </c>
      <c r="H13" s="21">
        <v>1</v>
      </c>
      <c r="I13" s="22"/>
      <c r="J13" s="22"/>
      <c r="K13" s="22">
        <v>1</v>
      </c>
      <c r="L13" s="26">
        <v>24</v>
      </c>
      <c r="M13" s="16"/>
      <c r="N13" s="16">
        <v>690</v>
      </c>
      <c r="O13" s="22">
        <v>1</v>
      </c>
      <c r="P13" s="22"/>
      <c r="Q13" s="4" t="s">
        <v>108</v>
      </c>
    </row>
    <row r="14" spans="1:17" x14ac:dyDescent="0.2">
      <c r="A14" s="3"/>
      <c r="B14" s="3"/>
      <c r="C14" s="3" t="s">
        <v>12</v>
      </c>
      <c r="D14" s="36"/>
      <c r="E14" s="3" t="s">
        <v>10</v>
      </c>
      <c r="F14" s="36"/>
      <c r="G14" s="3" t="s">
        <v>64</v>
      </c>
      <c r="H14" s="21">
        <v>1</v>
      </c>
      <c r="I14" s="22"/>
      <c r="J14" s="22"/>
      <c r="K14" s="22">
        <v>1</v>
      </c>
      <c r="L14" s="26">
        <v>52.5</v>
      </c>
      <c r="M14" s="16"/>
      <c r="N14" s="16">
        <v>1837.5</v>
      </c>
      <c r="O14" s="45">
        <v>1</v>
      </c>
      <c r="P14" s="45">
        <v>1</v>
      </c>
      <c r="Q14" s="4" t="s">
        <v>27</v>
      </c>
    </row>
    <row r="15" spans="1:17" x14ac:dyDescent="0.2">
      <c r="A15" s="3"/>
      <c r="B15" s="3"/>
      <c r="C15" s="3" t="s">
        <v>23</v>
      </c>
      <c r="D15" s="36"/>
      <c r="E15" s="3" t="s">
        <v>10</v>
      </c>
      <c r="F15" s="36"/>
      <c r="G15" s="3" t="s">
        <v>65</v>
      </c>
      <c r="H15" s="21"/>
      <c r="I15" s="22"/>
      <c r="J15" s="22"/>
      <c r="K15" s="22">
        <v>1</v>
      </c>
      <c r="L15" s="26">
        <v>16</v>
      </c>
      <c r="M15" s="16"/>
      <c r="N15" s="16">
        <v>828</v>
      </c>
      <c r="O15" s="45">
        <v>1</v>
      </c>
      <c r="P15" s="45"/>
      <c r="Q15" s="4"/>
    </row>
    <row r="16" spans="1:17" x14ac:dyDescent="0.2">
      <c r="A16" s="1"/>
      <c r="B16" s="1"/>
      <c r="C16" s="1" t="s">
        <v>12</v>
      </c>
      <c r="D16" s="55"/>
      <c r="E16" s="3" t="s">
        <v>10</v>
      </c>
      <c r="F16" s="3"/>
      <c r="G16" s="1" t="s">
        <v>17</v>
      </c>
      <c r="H16" s="21">
        <v>1</v>
      </c>
      <c r="I16" s="21">
        <v>1</v>
      </c>
      <c r="J16" s="21">
        <v>1</v>
      </c>
      <c r="K16" s="21">
        <v>1</v>
      </c>
      <c r="L16" s="28">
        <v>42.5</v>
      </c>
      <c r="M16" s="16"/>
      <c r="N16" s="17">
        <f>L16*45</f>
        <v>1912.5</v>
      </c>
      <c r="O16" s="21">
        <v>1</v>
      </c>
      <c r="P16" s="43"/>
      <c r="Q16" s="74"/>
    </row>
    <row r="17" spans="1:17" x14ac:dyDescent="0.2">
      <c r="A17" s="3"/>
      <c r="B17" s="3"/>
      <c r="C17" s="3" t="s">
        <v>11</v>
      </c>
      <c r="D17" s="3"/>
      <c r="E17" s="3" t="s">
        <v>10</v>
      </c>
      <c r="F17" s="3"/>
      <c r="G17" s="3" t="s">
        <v>18</v>
      </c>
      <c r="H17" s="21">
        <v>1</v>
      </c>
      <c r="I17" s="21"/>
      <c r="J17" s="21">
        <v>1</v>
      </c>
      <c r="K17" s="21">
        <v>1</v>
      </c>
      <c r="L17" s="28">
        <v>32</v>
      </c>
      <c r="M17" s="16"/>
      <c r="N17" s="17">
        <v>1840</v>
      </c>
      <c r="O17" s="21">
        <v>1</v>
      </c>
      <c r="P17" s="21"/>
    </row>
    <row r="18" spans="1:17" ht="15" x14ac:dyDescent="0.25">
      <c r="A18" s="3"/>
      <c r="B18" s="3"/>
      <c r="C18" s="3" t="s">
        <v>19</v>
      </c>
      <c r="D18" s="3"/>
      <c r="E18" s="3" t="s">
        <v>10</v>
      </c>
      <c r="F18" s="57"/>
      <c r="G18" s="1" t="s">
        <v>20</v>
      </c>
      <c r="H18" s="21">
        <v>1</v>
      </c>
      <c r="I18" s="21" t="s">
        <v>14</v>
      </c>
      <c r="J18" s="50" t="s">
        <v>14</v>
      </c>
      <c r="K18" s="21" t="s">
        <v>77</v>
      </c>
      <c r="L18" s="28"/>
      <c r="M18" s="16"/>
      <c r="N18" s="17">
        <v>433.39</v>
      </c>
      <c r="O18" s="21">
        <v>1</v>
      </c>
      <c r="P18" s="21">
        <v>1</v>
      </c>
      <c r="Q18" s="3" t="s">
        <v>31</v>
      </c>
    </row>
    <row r="19" spans="1:17" x14ac:dyDescent="0.2">
      <c r="A19" s="33"/>
      <c r="B19" s="33"/>
      <c r="C19" s="33" t="s">
        <v>5</v>
      </c>
      <c r="D19" s="56"/>
      <c r="E19" s="31" t="s">
        <v>10</v>
      </c>
      <c r="F19" s="37"/>
      <c r="G19" s="38" t="s">
        <v>51</v>
      </c>
      <c r="H19" s="32"/>
      <c r="I19" s="32">
        <v>1</v>
      </c>
      <c r="J19" s="32">
        <v>1</v>
      </c>
      <c r="K19" s="32">
        <v>1</v>
      </c>
      <c r="L19" s="31">
        <v>34.5</v>
      </c>
      <c r="M19" s="16">
        <v>300</v>
      </c>
      <c r="N19" s="17">
        <f>(L19*25)+300</f>
        <v>1162.5</v>
      </c>
      <c r="O19" s="21">
        <v>1</v>
      </c>
      <c r="P19" s="21"/>
      <c r="Q19" s="31" t="s">
        <v>47</v>
      </c>
    </row>
    <row r="20" spans="1:17" x14ac:dyDescent="0.2">
      <c r="A20" s="33"/>
      <c r="B20" s="33"/>
      <c r="C20" s="33" t="s">
        <v>12</v>
      </c>
      <c r="D20" s="76"/>
      <c r="E20" s="33" t="s">
        <v>10</v>
      </c>
      <c r="F20" s="42"/>
      <c r="G20" s="39" t="s">
        <v>48</v>
      </c>
      <c r="H20" s="21"/>
      <c r="I20" s="21">
        <v>1</v>
      </c>
      <c r="J20" s="21">
        <v>1</v>
      </c>
      <c r="K20" s="21">
        <v>1</v>
      </c>
      <c r="L20" s="28">
        <v>52</v>
      </c>
      <c r="M20" s="16"/>
      <c r="N20" s="17">
        <f>L20*45</f>
        <v>2340</v>
      </c>
      <c r="O20" s="21">
        <v>1</v>
      </c>
      <c r="P20" s="21"/>
      <c r="Q20" s="31" t="s">
        <v>58</v>
      </c>
    </row>
    <row r="21" spans="1:17" x14ac:dyDescent="0.2">
      <c r="A21" s="33"/>
      <c r="B21" s="33"/>
      <c r="C21" s="33" t="s">
        <v>12</v>
      </c>
      <c r="D21" s="77"/>
      <c r="E21" s="40" t="s">
        <v>10</v>
      </c>
      <c r="F21" s="41"/>
      <c r="G21" s="41" t="s">
        <v>49</v>
      </c>
      <c r="H21" s="21"/>
      <c r="I21" s="21">
        <v>1</v>
      </c>
      <c r="J21" s="21">
        <v>1</v>
      </c>
      <c r="K21" s="21">
        <v>1</v>
      </c>
      <c r="L21" s="28">
        <v>78</v>
      </c>
      <c r="M21" s="16">
        <f>225+35</f>
        <v>260</v>
      </c>
      <c r="N21" s="17">
        <v>3770</v>
      </c>
      <c r="O21" s="21">
        <v>1</v>
      </c>
      <c r="P21" s="21"/>
      <c r="Q21" s="31"/>
    </row>
    <row r="22" spans="1:17" x14ac:dyDescent="0.2">
      <c r="A22" s="3"/>
      <c r="B22" s="3"/>
      <c r="C22" s="3" t="s">
        <v>120</v>
      </c>
      <c r="D22" s="3"/>
      <c r="E22" s="3" t="s">
        <v>10</v>
      </c>
      <c r="F22" s="7"/>
      <c r="G22" s="3" t="s">
        <v>64</v>
      </c>
      <c r="H22" s="21">
        <v>1</v>
      </c>
      <c r="I22" s="21"/>
      <c r="J22" s="21"/>
      <c r="K22" s="21">
        <v>1</v>
      </c>
      <c r="L22" s="28">
        <v>30</v>
      </c>
      <c r="M22" s="17"/>
      <c r="N22" s="17">
        <v>1457.4</v>
      </c>
      <c r="O22" s="23">
        <v>1</v>
      </c>
      <c r="P22" s="23">
        <v>1</v>
      </c>
      <c r="Q22" s="3" t="s">
        <v>27</v>
      </c>
    </row>
    <row r="23" spans="1:17" x14ac:dyDescent="0.2">
      <c r="A23" s="3"/>
      <c r="B23" s="3"/>
      <c r="C23" s="3" t="s">
        <v>5</v>
      </c>
      <c r="D23" s="3"/>
      <c r="E23" s="3" t="s">
        <v>10</v>
      </c>
      <c r="F23" s="7"/>
      <c r="G23" s="3" t="s">
        <v>21</v>
      </c>
      <c r="H23" s="21">
        <v>1</v>
      </c>
      <c r="I23" s="21" t="s">
        <v>14</v>
      </c>
      <c r="J23" s="50" t="s">
        <v>14</v>
      </c>
      <c r="K23" s="21">
        <v>1</v>
      </c>
      <c r="L23" s="28">
        <v>41.75</v>
      </c>
      <c r="M23" s="17"/>
      <c r="N23" s="17">
        <v>1043.75</v>
      </c>
      <c r="O23" s="21">
        <v>1</v>
      </c>
      <c r="P23" s="21">
        <v>1</v>
      </c>
      <c r="Q23" s="3" t="s">
        <v>30</v>
      </c>
    </row>
    <row r="24" spans="1:17" x14ac:dyDescent="0.2">
      <c r="A24" s="3"/>
      <c r="B24" s="3"/>
      <c r="C24" s="3" t="s">
        <v>5</v>
      </c>
      <c r="D24" s="36"/>
      <c r="E24" s="3" t="s">
        <v>10</v>
      </c>
      <c r="F24" s="36"/>
      <c r="G24" s="3" t="s">
        <v>94</v>
      </c>
      <c r="H24" s="21">
        <v>1</v>
      </c>
      <c r="I24" s="21"/>
      <c r="J24" s="21"/>
      <c r="K24" s="21">
        <v>1</v>
      </c>
      <c r="L24" s="28">
        <v>34</v>
      </c>
      <c r="M24" s="17"/>
      <c r="N24" s="17">
        <v>981.25</v>
      </c>
      <c r="O24" s="23">
        <v>1</v>
      </c>
      <c r="P24" s="23">
        <v>1</v>
      </c>
      <c r="Q24" s="3" t="s">
        <v>30</v>
      </c>
    </row>
    <row r="25" spans="1:17" x14ac:dyDescent="0.2">
      <c r="A25" s="1"/>
      <c r="B25" s="1"/>
      <c r="C25" s="1" t="s">
        <v>5</v>
      </c>
      <c r="D25" s="47"/>
      <c r="E25" s="3" t="s">
        <v>10</v>
      </c>
      <c r="F25" s="36"/>
      <c r="G25" s="1" t="s">
        <v>22</v>
      </c>
      <c r="H25" s="21">
        <v>1</v>
      </c>
      <c r="I25" s="21">
        <v>1</v>
      </c>
      <c r="J25" s="21"/>
      <c r="K25" s="21">
        <v>1</v>
      </c>
      <c r="L25" s="28">
        <v>83</v>
      </c>
      <c r="M25" s="17"/>
      <c r="N25" s="17">
        <v>2075</v>
      </c>
      <c r="O25" s="23">
        <v>1</v>
      </c>
      <c r="P25" s="23">
        <v>1</v>
      </c>
      <c r="Q25" s="3"/>
    </row>
    <row r="26" spans="1:17" x14ac:dyDescent="0.2">
      <c r="A26" s="1"/>
      <c r="B26" s="1"/>
      <c r="C26" s="1" t="s">
        <v>5</v>
      </c>
      <c r="D26" s="8"/>
      <c r="E26" s="3" t="s">
        <v>10</v>
      </c>
      <c r="F26" s="6"/>
      <c r="G26" s="1" t="s">
        <v>60</v>
      </c>
      <c r="H26" s="21">
        <v>1</v>
      </c>
      <c r="I26" s="21" t="s">
        <v>14</v>
      </c>
      <c r="J26" s="50" t="s">
        <v>14</v>
      </c>
      <c r="K26" s="21" t="s">
        <v>77</v>
      </c>
      <c r="L26" s="28">
        <v>49</v>
      </c>
      <c r="M26" s="17"/>
      <c r="N26" s="17">
        <f>L26*32.21</f>
        <v>1578.29</v>
      </c>
      <c r="O26" s="21">
        <v>1</v>
      </c>
      <c r="P26" s="21"/>
      <c r="Q26" s="3" t="s">
        <v>109</v>
      </c>
    </row>
    <row r="27" spans="1:17" x14ac:dyDescent="0.2">
      <c r="A27" s="3"/>
      <c r="B27" s="3"/>
      <c r="C27" s="3" t="s">
        <v>12</v>
      </c>
      <c r="D27" s="3"/>
      <c r="E27" s="3" t="s">
        <v>6</v>
      </c>
      <c r="F27" s="3"/>
      <c r="G27" s="3" t="s">
        <v>34</v>
      </c>
      <c r="H27" s="21">
        <v>1</v>
      </c>
      <c r="I27" s="22" t="s">
        <v>24</v>
      </c>
      <c r="J27" s="50" t="s">
        <v>14</v>
      </c>
      <c r="K27" s="22">
        <v>1</v>
      </c>
      <c r="L27" s="26">
        <v>2</v>
      </c>
      <c r="M27" s="16"/>
      <c r="N27" s="16">
        <v>90</v>
      </c>
      <c r="O27" s="22">
        <v>1</v>
      </c>
      <c r="P27" s="22">
        <v>1</v>
      </c>
      <c r="Q27" s="3" t="s">
        <v>96</v>
      </c>
    </row>
    <row r="28" spans="1:17" x14ac:dyDescent="0.2">
      <c r="A28" s="33"/>
      <c r="B28" s="33"/>
      <c r="C28" s="33" t="s">
        <v>23</v>
      </c>
      <c r="D28" s="28"/>
      <c r="E28" s="33" t="s">
        <v>10</v>
      </c>
      <c r="F28" s="33"/>
      <c r="G28" s="33" t="s">
        <v>61</v>
      </c>
      <c r="H28" s="32">
        <v>1</v>
      </c>
      <c r="I28" s="22">
        <v>1</v>
      </c>
      <c r="J28" s="22">
        <v>1</v>
      </c>
      <c r="K28" s="22">
        <v>1</v>
      </c>
      <c r="L28" s="26">
        <v>37.75</v>
      </c>
      <c r="M28" s="16"/>
      <c r="N28" s="16">
        <f>L28*26</f>
        <v>981.5</v>
      </c>
      <c r="O28" s="22">
        <v>1</v>
      </c>
      <c r="P28" s="22">
        <v>1</v>
      </c>
      <c r="Q28" s="3" t="s">
        <v>99</v>
      </c>
    </row>
    <row r="29" spans="1:17" x14ac:dyDescent="0.2">
      <c r="A29" s="3"/>
      <c r="B29" s="3"/>
      <c r="C29" s="3" t="s">
        <v>12</v>
      </c>
      <c r="D29" s="3"/>
      <c r="E29" s="3" t="s">
        <v>2</v>
      </c>
      <c r="F29" s="3"/>
      <c r="G29" s="3" t="s">
        <v>33</v>
      </c>
      <c r="H29" s="21">
        <v>1</v>
      </c>
      <c r="I29" s="22" t="s">
        <v>24</v>
      </c>
      <c r="J29" s="50" t="s">
        <v>14</v>
      </c>
      <c r="K29" s="22">
        <v>1</v>
      </c>
      <c r="L29" s="26">
        <v>7.5</v>
      </c>
      <c r="M29" s="16"/>
      <c r="N29" s="16">
        <v>337.5</v>
      </c>
      <c r="O29" s="22">
        <v>1</v>
      </c>
      <c r="P29" s="22">
        <v>1</v>
      </c>
      <c r="Q29" s="3" t="s">
        <v>96</v>
      </c>
    </row>
    <row r="30" spans="1:17" x14ac:dyDescent="0.2">
      <c r="A30" s="33"/>
      <c r="B30" s="33"/>
      <c r="C30" s="33" t="s">
        <v>11</v>
      </c>
      <c r="D30" s="28"/>
      <c r="E30" s="33" t="s">
        <v>10</v>
      </c>
      <c r="F30" s="33"/>
      <c r="G30" s="33" t="s">
        <v>37</v>
      </c>
      <c r="H30" s="21">
        <v>1</v>
      </c>
      <c r="I30" s="22"/>
      <c r="J30" s="22"/>
      <c r="K30" s="22" t="s">
        <v>14</v>
      </c>
      <c r="L30" s="26"/>
      <c r="M30" s="16"/>
      <c r="N30" s="16"/>
      <c r="O30" s="22" t="s">
        <v>14</v>
      </c>
      <c r="P30" s="22" t="s">
        <v>14</v>
      </c>
      <c r="Q30" s="4" t="s">
        <v>95</v>
      </c>
    </row>
    <row r="31" spans="1:17" x14ac:dyDescent="0.2">
      <c r="A31" s="33"/>
      <c r="B31" s="33"/>
      <c r="C31" s="33" t="s">
        <v>3</v>
      </c>
      <c r="D31" s="34"/>
      <c r="E31" s="33" t="s">
        <v>10</v>
      </c>
      <c r="F31" s="33"/>
      <c r="G31" s="33" t="s">
        <v>92</v>
      </c>
      <c r="H31" s="21">
        <v>1</v>
      </c>
      <c r="I31" s="22">
        <v>1</v>
      </c>
      <c r="J31" s="22">
        <v>1</v>
      </c>
      <c r="K31" s="22">
        <v>1</v>
      </c>
      <c r="L31" s="26">
        <v>9</v>
      </c>
      <c r="M31" s="16"/>
      <c r="N31" s="16">
        <v>1044</v>
      </c>
      <c r="O31" s="22">
        <v>1</v>
      </c>
      <c r="P31" s="22"/>
      <c r="Q31" s="4"/>
    </row>
    <row r="32" spans="1:17" x14ac:dyDescent="0.2">
      <c r="A32" s="3"/>
      <c r="B32" s="3"/>
      <c r="C32" s="3" t="s">
        <v>11</v>
      </c>
      <c r="D32" s="9"/>
      <c r="E32" s="3" t="s">
        <v>10</v>
      </c>
      <c r="F32" s="3"/>
      <c r="G32" s="3" t="s">
        <v>61</v>
      </c>
      <c r="H32" s="21">
        <v>1</v>
      </c>
      <c r="I32" s="21"/>
      <c r="J32" s="21"/>
      <c r="K32" s="21">
        <v>1</v>
      </c>
      <c r="L32" s="28">
        <v>39.25</v>
      </c>
      <c r="M32" s="17"/>
      <c r="N32" s="17">
        <v>2256.88</v>
      </c>
      <c r="O32" s="21">
        <v>1</v>
      </c>
      <c r="P32" s="21">
        <v>1</v>
      </c>
      <c r="Q32" s="3"/>
    </row>
    <row r="33" spans="1:17" s="44" customFormat="1" x14ac:dyDescent="0.2">
      <c r="A33" s="2"/>
      <c r="B33" s="2"/>
      <c r="C33" s="2"/>
      <c r="D33" s="2"/>
      <c r="E33" s="2"/>
      <c r="F33" s="2"/>
      <c r="G33" s="2"/>
      <c r="H33" s="20"/>
      <c r="I33" s="20"/>
      <c r="J33" s="52"/>
      <c r="K33" s="20"/>
      <c r="L33" s="25"/>
      <c r="M33" s="14"/>
      <c r="N33" s="14"/>
      <c r="O33" s="20"/>
      <c r="P33" s="20"/>
      <c r="Q33" s="11"/>
    </row>
    <row r="36" spans="1:17" x14ac:dyDescent="0.2">
      <c r="A36" s="70" t="s">
        <v>110</v>
      </c>
      <c r="K36" s="24" t="s">
        <v>116</v>
      </c>
      <c r="L36" s="48">
        <f>SUM(L3:L33)</f>
        <v>1016.0799999999999</v>
      </c>
      <c r="N36" s="49">
        <f>SUM(N3:N32)</f>
        <v>42353.759999999995</v>
      </c>
      <c r="O36" s="5" t="s">
        <v>91</v>
      </c>
    </row>
    <row r="37" spans="1:17" x14ac:dyDescent="0.2">
      <c r="A37" s="71" t="s">
        <v>114</v>
      </c>
      <c r="N37" s="49">
        <f>CPRG!H25</f>
        <v>0</v>
      </c>
      <c r="O37" s="5" t="s">
        <v>90</v>
      </c>
    </row>
    <row r="38" spans="1:17" x14ac:dyDescent="0.2">
      <c r="A38" s="71" t="s">
        <v>117</v>
      </c>
      <c r="N38" s="14"/>
      <c r="O38" s="5"/>
    </row>
    <row r="39" spans="1:17" x14ac:dyDescent="0.2">
      <c r="A39" s="72" t="s">
        <v>115</v>
      </c>
    </row>
    <row r="40" spans="1:17" ht="13.5" thickBot="1" x14ac:dyDescent="0.25">
      <c r="A40" s="73" t="s">
        <v>28</v>
      </c>
      <c r="B40" s="19"/>
      <c r="N40" s="54">
        <f>SUM(N36:N37)</f>
        <v>42353.759999999995</v>
      </c>
    </row>
    <row r="41" spans="1:17" ht="13.5" thickTop="1" x14ac:dyDescent="0.2">
      <c r="A41" s="71" t="s">
        <v>55</v>
      </c>
    </row>
    <row r="42" spans="1:17" x14ac:dyDescent="0.2">
      <c r="A42" s="71" t="s">
        <v>118</v>
      </c>
    </row>
    <row r="43" spans="1:17" x14ac:dyDescent="0.2">
      <c r="A43" s="71" t="s">
        <v>119</v>
      </c>
    </row>
    <row r="44" spans="1:17" x14ac:dyDescent="0.2">
      <c r="A44" s="64" t="s">
        <v>29</v>
      </c>
      <c r="B44" s="67" t="s">
        <v>101</v>
      </c>
    </row>
    <row r="45" spans="1:17" x14ac:dyDescent="0.2">
      <c r="A45" s="62" t="s">
        <v>3</v>
      </c>
      <c r="B45" s="65">
        <v>116</v>
      </c>
    </row>
    <row r="46" spans="1:17" x14ac:dyDescent="0.2">
      <c r="A46" s="62" t="s">
        <v>12</v>
      </c>
      <c r="B46" s="65">
        <v>45</v>
      </c>
      <c r="C46" s="59" t="s">
        <v>100</v>
      </c>
    </row>
    <row r="47" spans="1:17" x14ac:dyDescent="0.2">
      <c r="A47" s="62" t="s">
        <v>52</v>
      </c>
      <c r="B47" s="65">
        <v>50</v>
      </c>
      <c r="C47" s="60">
        <v>80</v>
      </c>
    </row>
    <row r="48" spans="1:17" x14ac:dyDescent="0.2">
      <c r="A48" s="62" t="s">
        <v>53</v>
      </c>
      <c r="B48" s="65">
        <v>25</v>
      </c>
      <c r="C48" s="61">
        <v>45</v>
      </c>
    </row>
    <row r="49" spans="1:2" x14ac:dyDescent="0.2">
      <c r="A49" s="62" t="s">
        <v>5</v>
      </c>
      <c r="B49" s="65">
        <v>25</v>
      </c>
    </row>
    <row r="50" spans="1:2" x14ac:dyDescent="0.2">
      <c r="A50" s="62" t="s">
        <v>7</v>
      </c>
      <c r="B50" s="65">
        <v>45</v>
      </c>
    </row>
    <row r="51" spans="1:2" x14ac:dyDescent="0.2">
      <c r="A51" s="63" t="s">
        <v>56</v>
      </c>
      <c r="B51" s="66">
        <v>65</v>
      </c>
    </row>
  </sheetData>
  <autoFilter ref="A2:Q32">
    <sortState ref="A4:Q102">
      <sortCondition ref="A2:A103"/>
    </sortState>
  </autoFilter>
  <sortState ref="A3:M66">
    <sortCondition ref="A3"/>
  </sortState>
  <printOptions gridLines="1"/>
  <pageMargins left="0.25" right="0.25" top="0.75" bottom="0.75" header="0.3" footer="0.3"/>
  <pageSetup paperSize="9" scale="5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F5" sqref="F5:J22"/>
    </sheetView>
  </sheetViews>
  <sheetFormatPr defaultRowHeight="15" x14ac:dyDescent="0.25"/>
  <cols>
    <col min="1" max="1" width="19" customWidth="1"/>
    <col min="2" max="2" width="14.85546875" customWidth="1"/>
    <col min="8" max="8" width="11.85546875" customWidth="1"/>
    <col min="9" max="9" width="11.140625" customWidth="1"/>
    <col min="11" max="11" width="35.7109375" customWidth="1"/>
    <col min="14" max="14" width="13.42578125" customWidth="1"/>
    <col min="15" max="15" width="11.5703125" customWidth="1"/>
  </cols>
  <sheetData>
    <row r="1" spans="1:11" x14ac:dyDescent="0.25">
      <c r="A1" s="75" t="s">
        <v>102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6.25" customHeight="1" x14ac:dyDescent="0.25">
      <c r="A2" s="58" t="s">
        <v>66</v>
      </c>
      <c r="C2" s="5" t="s">
        <v>76</v>
      </c>
    </row>
    <row r="3" spans="1:11" s="10" customFormat="1" ht="51" x14ac:dyDescent="0.2">
      <c r="A3" s="12" t="s">
        <v>45</v>
      </c>
      <c r="B3" s="12" t="s">
        <v>59</v>
      </c>
      <c r="C3" s="12" t="s">
        <v>44</v>
      </c>
      <c r="D3" s="12" t="s">
        <v>42</v>
      </c>
      <c r="E3" s="13" t="s">
        <v>39</v>
      </c>
      <c r="F3" s="13" t="s">
        <v>25</v>
      </c>
      <c r="G3" s="15" t="s">
        <v>26</v>
      </c>
      <c r="H3" s="15" t="s">
        <v>89</v>
      </c>
      <c r="I3" s="13" t="s">
        <v>38</v>
      </c>
      <c r="J3" s="13" t="s">
        <v>78</v>
      </c>
      <c r="K3" s="13" t="s">
        <v>9</v>
      </c>
    </row>
    <row r="4" spans="1:11" s="5" customFormat="1" ht="19.5" customHeight="1" x14ac:dyDescent="0.2">
      <c r="E4" s="24"/>
      <c r="F4" s="27"/>
      <c r="G4" s="18"/>
      <c r="H4" s="18"/>
      <c r="I4" s="24"/>
      <c r="J4" s="24"/>
    </row>
    <row r="5" spans="1:11" s="5" customFormat="1" ht="12.75" x14ac:dyDescent="0.2">
      <c r="A5" s="4" t="s">
        <v>67</v>
      </c>
      <c r="B5" s="4" t="s">
        <v>79</v>
      </c>
      <c r="C5" s="4" t="s">
        <v>85</v>
      </c>
      <c r="D5" s="4" t="s">
        <v>73</v>
      </c>
      <c r="E5" s="22" t="s">
        <v>77</v>
      </c>
      <c r="F5" s="26"/>
      <c r="G5" s="16"/>
      <c r="H5" s="16"/>
      <c r="I5" s="22"/>
      <c r="J5" s="22"/>
      <c r="K5" s="4" t="s">
        <v>105</v>
      </c>
    </row>
    <row r="6" spans="1:11" s="5" customFormat="1" ht="12.75" x14ac:dyDescent="0.2">
      <c r="A6" s="4" t="s">
        <v>67</v>
      </c>
      <c r="B6" s="4" t="s">
        <v>79</v>
      </c>
      <c r="C6" s="4" t="s">
        <v>85</v>
      </c>
      <c r="D6" s="4" t="s">
        <v>74</v>
      </c>
      <c r="E6" s="22"/>
      <c r="F6" s="26"/>
      <c r="G6" s="16"/>
      <c r="H6" s="16"/>
      <c r="I6" s="22"/>
      <c r="J6" s="22"/>
      <c r="K6" s="4"/>
    </row>
    <row r="7" spans="1:11" s="5" customFormat="1" ht="12.75" x14ac:dyDescent="0.2">
      <c r="A7" s="4" t="s">
        <v>67</v>
      </c>
      <c r="B7" s="4" t="s">
        <v>79</v>
      </c>
      <c r="C7" s="4" t="s">
        <v>85</v>
      </c>
      <c r="D7" s="4" t="s">
        <v>75</v>
      </c>
      <c r="E7" s="22"/>
      <c r="F7" s="26"/>
      <c r="G7" s="16"/>
      <c r="H7" s="16"/>
      <c r="I7" s="22"/>
      <c r="J7" s="22"/>
      <c r="K7" s="4"/>
    </row>
    <row r="8" spans="1:11" s="5" customFormat="1" ht="12.75" x14ac:dyDescent="0.2">
      <c r="A8" s="4" t="s">
        <v>68</v>
      </c>
      <c r="B8" s="4" t="s">
        <v>80</v>
      </c>
      <c r="C8" s="4" t="s">
        <v>85</v>
      </c>
      <c r="D8" s="4" t="s">
        <v>73</v>
      </c>
      <c r="E8" s="22"/>
      <c r="F8" s="26"/>
      <c r="G8" s="16"/>
      <c r="H8" s="16"/>
      <c r="I8" s="22"/>
      <c r="J8" s="22"/>
      <c r="K8" s="4" t="s">
        <v>106</v>
      </c>
    </row>
    <row r="9" spans="1:11" s="5" customFormat="1" ht="12.75" x14ac:dyDescent="0.2">
      <c r="A9" s="4" t="s">
        <v>68</v>
      </c>
      <c r="B9" s="4" t="s">
        <v>80</v>
      </c>
      <c r="C9" s="4" t="s">
        <v>85</v>
      </c>
      <c r="D9" s="4" t="s">
        <v>74</v>
      </c>
      <c r="E9" s="22" t="s">
        <v>77</v>
      </c>
      <c r="F9" s="26"/>
      <c r="G9" s="16"/>
      <c r="H9" s="16"/>
      <c r="I9" s="22"/>
      <c r="J9" s="22"/>
      <c r="K9" s="4"/>
    </row>
    <row r="10" spans="1:11" s="5" customFormat="1" ht="12.75" x14ac:dyDescent="0.2">
      <c r="A10" s="4" t="s">
        <v>68</v>
      </c>
      <c r="B10" s="4" t="s">
        <v>80</v>
      </c>
      <c r="C10" s="4" t="s">
        <v>85</v>
      </c>
      <c r="D10" s="4" t="s">
        <v>75</v>
      </c>
      <c r="E10" s="22"/>
      <c r="F10" s="26"/>
      <c r="G10" s="16"/>
      <c r="H10" s="16"/>
      <c r="I10" s="22"/>
      <c r="J10" s="22"/>
      <c r="K10" s="4"/>
    </row>
    <row r="11" spans="1:11" s="5" customFormat="1" ht="12.75" x14ac:dyDescent="0.2">
      <c r="A11" s="4" t="s">
        <v>69</v>
      </c>
      <c r="B11" s="4" t="s">
        <v>81</v>
      </c>
      <c r="C11" s="4" t="s">
        <v>86</v>
      </c>
      <c r="D11" s="4" t="s">
        <v>73</v>
      </c>
      <c r="E11" s="22" t="s">
        <v>77</v>
      </c>
      <c r="F11" s="26"/>
      <c r="G11" s="16"/>
      <c r="H11" s="16"/>
      <c r="I11" s="22"/>
      <c r="J11" s="22"/>
      <c r="K11" s="4" t="s">
        <v>107</v>
      </c>
    </row>
    <row r="12" spans="1:11" s="5" customFormat="1" ht="12.75" x14ac:dyDescent="0.2">
      <c r="A12" s="4" t="s">
        <v>69</v>
      </c>
      <c r="B12" s="4" t="s">
        <v>81</v>
      </c>
      <c r="C12" s="4" t="s">
        <v>86</v>
      </c>
      <c r="D12" s="4" t="s">
        <v>74</v>
      </c>
      <c r="E12" s="22"/>
      <c r="F12" s="26"/>
      <c r="G12" s="16"/>
      <c r="H12" s="16"/>
      <c r="I12" s="22"/>
      <c r="J12" s="22"/>
      <c r="K12" s="4"/>
    </row>
    <row r="13" spans="1:11" s="5" customFormat="1" ht="12.75" x14ac:dyDescent="0.2">
      <c r="A13" s="4" t="s">
        <v>69</v>
      </c>
      <c r="B13" s="4" t="s">
        <v>81</v>
      </c>
      <c r="C13" s="4" t="s">
        <v>86</v>
      </c>
      <c r="D13" s="4" t="s">
        <v>75</v>
      </c>
      <c r="E13" s="22"/>
      <c r="F13" s="26"/>
      <c r="G13" s="16"/>
      <c r="H13" s="16"/>
      <c r="I13" s="22"/>
      <c r="J13" s="22"/>
      <c r="K13" s="4"/>
    </row>
    <row r="14" spans="1:11" s="5" customFormat="1" ht="12.75" x14ac:dyDescent="0.2">
      <c r="A14" s="4" t="s">
        <v>72</v>
      </c>
      <c r="B14" s="4" t="s">
        <v>82</v>
      </c>
      <c r="C14" s="4" t="s">
        <v>87</v>
      </c>
      <c r="D14" s="4" t="s">
        <v>73</v>
      </c>
      <c r="E14" s="22"/>
      <c r="F14" s="26"/>
      <c r="G14" s="16"/>
      <c r="H14" s="16"/>
      <c r="I14" s="22"/>
      <c r="J14" s="22"/>
      <c r="K14" s="4" t="s">
        <v>103</v>
      </c>
    </row>
    <row r="15" spans="1:11" s="5" customFormat="1" ht="12.75" x14ac:dyDescent="0.2">
      <c r="A15" s="4" t="s">
        <v>72</v>
      </c>
      <c r="B15" s="4" t="s">
        <v>82</v>
      </c>
      <c r="C15" s="4" t="s">
        <v>87</v>
      </c>
      <c r="D15" s="4" t="s">
        <v>74</v>
      </c>
      <c r="E15" s="22"/>
      <c r="F15" s="26"/>
      <c r="G15" s="16"/>
      <c r="H15" s="16"/>
      <c r="I15" s="22"/>
      <c r="J15" s="22"/>
      <c r="K15" s="4"/>
    </row>
    <row r="16" spans="1:11" s="5" customFormat="1" ht="12.75" x14ac:dyDescent="0.2">
      <c r="A16" s="4" t="s">
        <v>72</v>
      </c>
      <c r="B16" s="4" t="s">
        <v>82</v>
      </c>
      <c r="C16" s="4" t="s">
        <v>87</v>
      </c>
      <c r="D16" s="4" t="s">
        <v>75</v>
      </c>
      <c r="E16" s="22"/>
      <c r="F16" s="26"/>
      <c r="G16" s="16"/>
      <c r="H16" s="16"/>
      <c r="I16" s="22"/>
      <c r="J16" s="22"/>
      <c r="K16" s="4"/>
    </row>
    <row r="17" spans="1:11" s="5" customFormat="1" ht="12.75" x14ac:dyDescent="0.2">
      <c r="A17" s="4" t="s">
        <v>70</v>
      </c>
      <c r="B17" s="4" t="s">
        <v>83</v>
      </c>
      <c r="C17" s="4" t="s">
        <v>88</v>
      </c>
      <c r="D17" s="4" t="s">
        <v>73</v>
      </c>
      <c r="E17" s="22" t="s">
        <v>77</v>
      </c>
      <c r="F17" s="26"/>
      <c r="G17" s="16"/>
      <c r="H17" s="16"/>
      <c r="I17" s="22"/>
      <c r="J17" s="22"/>
      <c r="K17" s="4" t="s">
        <v>103</v>
      </c>
    </row>
    <row r="18" spans="1:11" s="5" customFormat="1" ht="12.75" x14ac:dyDescent="0.2">
      <c r="A18" s="4" t="s">
        <v>70</v>
      </c>
      <c r="B18" s="4" t="s">
        <v>83</v>
      </c>
      <c r="C18" s="4" t="s">
        <v>88</v>
      </c>
      <c r="D18" s="4" t="s">
        <v>74</v>
      </c>
      <c r="E18" s="22"/>
      <c r="F18" s="26"/>
      <c r="G18" s="16"/>
      <c r="H18" s="16"/>
      <c r="I18" s="22"/>
      <c r="J18" s="22"/>
      <c r="K18" s="4"/>
    </row>
    <row r="19" spans="1:11" s="5" customFormat="1" ht="12.75" x14ac:dyDescent="0.2">
      <c r="A19" s="4" t="s">
        <v>70</v>
      </c>
      <c r="B19" s="4" t="s">
        <v>83</v>
      </c>
      <c r="C19" s="4" t="s">
        <v>88</v>
      </c>
      <c r="D19" s="4" t="s">
        <v>75</v>
      </c>
      <c r="E19" s="22"/>
      <c r="F19" s="26"/>
      <c r="G19" s="16"/>
      <c r="H19" s="16"/>
      <c r="I19" s="22"/>
      <c r="J19" s="22"/>
      <c r="K19" s="4"/>
    </row>
    <row r="20" spans="1:11" s="5" customFormat="1" ht="12.75" x14ac:dyDescent="0.2">
      <c r="A20" s="4" t="s">
        <v>71</v>
      </c>
      <c r="B20" s="4" t="s">
        <v>84</v>
      </c>
      <c r="C20" s="4" t="s">
        <v>87</v>
      </c>
      <c r="D20" s="4" t="s">
        <v>73</v>
      </c>
      <c r="E20" s="22" t="s">
        <v>77</v>
      </c>
      <c r="F20" s="26"/>
      <c r="G20" s="16"/>
      <c r="H20" s="16"/>
      <c r="I20" s="22"/>
      <c r="J20" s="22"/>
      <c r="K20" s="4" t="s">
        <v>104</v>
      </c>
    </row>
    <row r="21" spans="1:11" s="5" customFormat="1" ht="12.75" x14ac:dyDescent="0.2">
      <c r="A21" s="4" t="s">
        <v>71</v>
      </c>
      <c r="B21" s="4" t="s">
        <v>84</v>
      </c>
      <c r="C21" s="4" t="s">
        <v>87</v>
      </c>
      <c r="D21" s="4" t="s">
        <v>74</v>
      </c>
      <c r="E21" s="22"/>
      <c r="F21" s="26"/>
      <c r="G21" s="16"/>
      <c r="H21" s="16"/>
      <c r="I21" s="22"/>
      <c r="J21" s="22"/>
      <c r="K21" s="4"/>
    </row>
    <row r="22" spans="1:11" s="5" customFormat="1" ht="12.75" x14ac:dyDescent="0.2">
      <c r="A22" s="4" t="s">
        <v>71</v>
      </c>
      <c r="B22" s="4" t="s">
        <v>84</v>
      </c>
      <c r="C22" s="4" t="s">
        <v>87</v>
      </c>
      <c r="D22" s="4" t="s">
        <v>75</v>
      </c>
      <c r="E22" s="22"/>
      <c r="F22" s="26"/>
      <c r="G22" s="16"/>
      <c r="H22" s="16"/>
      <c r="I22" s="22"/>
      <c r="J22" s="22"/>
      <c r="K22" s="4"/>
    </row>
    <row r="25" spans="1:11" x14ac:dyDescent="0.25">
      <c r="H25" s="53">
        <f>SUM(H5:H22)</f>
        <v>0</v>
      </c>
    </row>
    <row r="28" spans="1:11" x14ac:dyDescent="0.25">
      <c r="A28" s="69" t="s">
        <v>112</v>
      </c>
    </row>
    <row r="29" spans="1:11" x14ac:dyDescent="0.25">
      <c r="A29" s="68" t="s">
        <v>113</v>
      </c>
    </row>
  </sheetData>
  <mergeCells count="1">
    <mergeCell ref="A1:K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locums &amp; staff</vt:lpstr>
      <vt:lpstr>CPRG</vt:lpstr>
      <vt:lpstr>'locums &amp; staff'!Print_Titles</vt:lpstr>
    </vt:vector>
  </TitlesOfParts>
  <Company>Pegasus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Callahan</dc:creator>
  <cp:lastModifiedBy>Deborah Callahan</cp:lastModifiedBy>
  <cp:lastPrinted>2017-01-23T18:41:50Z</cp:lastPrinted>
  <dcterms:created xsi:type="dcterms:W3CDTF">2016-12-14T01:57:57Z</dcterms:created>
  <dcterms:modified xsi:type="dcterms:W3CDTF">2017-08-14T00:23:05Z</dcterms:modified>
</cp:coreProperties>
</file>